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30.06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'30.06.2022'!$A$1:$D$131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<sst xmlns="http://schemas.openxmlformats.org/spreadsheetml/2006/main" count="265" uniqueCount="226">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</sst>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0" xfId="55" applyFont="1" applyFill="1" applyProtection="1">
      <alignment/>
      <protection/>
    </xf>
    <xf numFmtId="49" fontId="3" fillId="33" borderId="0" xfId="55" applyNumberFormat="1" applyFont="1" applyFill="1" applyAlignment="1" applyProtection="1">
      <alignment horizontal="center" vertical="center"/>
      <protection/>
    </xf>
    <xf numFmtId="0" fontId="3" fillId="33" borderId="0" xfId="55" applyFont="1" applyFill="1" applyProtection="1">
      <alignment/>
      <protection/>
    </xf>
    <xf numFmtId="0" fontId="4" fillId="33" borderId="0" xfId="55" applyFont="1" applyFill="1" applyAlignment="1" applyProtection="1">
      <alignment horizontal="center"/>
      <protection/>
    </xf>
    <xf numFmtId="0" fontId="5" fillId="33" borderId="0" xfId="55" applyFont="1" applyFill="1" applyAlignment="1" applyProtection="1">
      <alignment/>
      <protection/>
    </xf>
    <xf numFmtId="0" fontId="7" fillId="34" borderId="10" xfId="55" applyFont="1" applyFill="1" applyBorder="1" applyAlignment="1" applyProtection="1">
      <alignment horizontal="center" vertical="center" wrapText="1"/>
      <protection/>
    </xf>
    <xf numFmtId="0" fontId="7" fillId="34" borderId="11" xfId="55" applyFont="1" applyFill="1" applyBorder="1" applyAlignment="1" applyProtection="1">
      <alignment horizontal="center" vertical="center" wrapText="1"/>
      <protection/>
    </xf>
    <xf numFmtId="0" fontId="7" fillId="34" borderId="11" xfId="55" applyFont="1" applyFill="1" applyBorder="1" applyAlignment="1" applyProtection="1">
      <alignment horizontal="center" vertical="top" wrapText="1"/>
      <protection/>
    </xf>
    <xf numFmtId="0" fontId="3" fillId="34" borderId="11" xfId="55" applyFont="1" applyFill="1" applyBorder="1" applyAlignment="1" applyProtection="1">
      <alignment horizontal="left" vertical="center" wrapText="1"/>
      <protection/>
    </xf>
    <xf numFmtId="49" fontId="3" fillId="34" borderId="11" xfId="55" applyNumberFormat="1" applyFont="1" applyFill="1" applyBorder="1" applyAlignment="1" applyProtection="1">
      <alignment horizontal="center" vertical="center" wrapText="1"/>
      <protection/>
    </xf>
    <xf numFmtId="2" fontId="3" fillId="0" borderId="11" xfId="55" applyNumberFormat="1" applyFont="1" applyFill="1" applyBorder="1" applyAlignment="1" applyProtection="1">
      <alignment horizontal="right" vertical="top" wrapText="1"/>
      <protection locked="0"/>
    </xf>
    <xf numFmtId="0" fontId="3" fillId="0" borderId="0" xfId="55" applyFont="1" applyFill="1" applyProtection="1">
      <alignment/>
      <protection/>
    </xf>
    <xf numFmtId="0" fontId="3" fillId="34" borderId="11" xfId="55" applyFont="1" applyFill="1" applyBorder="1" applyAlignment="1" applyProtection="1">
      <alignment horizontal="left" vertical="center" wrapText="1" indent="2"/>
      <protection/>
    </xf>
    <xf numFmtId="2" fontId="3" fillId="34" borderId="11" xfId="55" applyNumberFormat="1" applyFont="1" applyFill="1" applyBorder="1" applyAlignment="1" applyProtection="1">
      <alignment horizontal="right" vertical="center" wrapText="1"/>
      <protection/>
    </xf>
    <xf numFmtId="0" fontId="3" fillId="34" borderId="11" xfId="55" applyFont="1" applyFill="1" applyBorder="1" applyAlignment="1" applyProtection="1">
      <alignment horizontal="left" vertical="center" wrapText="1"/>
      <protection/>
    </xf>
    <xf numFmtId="0" fontId="3" fillId="34" borderId="11" xfId="55" applyFont="1" applyFill="1" applyBorder="1" applyAlignment="1" applyProtection="1">
      <alignment vertical="center" wrapText="1"/>
      <protection/>
    </xf>
    <xf numFmtId="0" fontId="3" fillId="34" borderId="11" xfId="55" applyFont="1" applyFill="1" applyBorder="1" applyAlignment="1" applyProtection="1">
      <alignment horizontal="left" vertical="center" wrapText="1" indent="2"/>
      <protection/>
    </xf>
    <xf numFmtId="49" fontId="3" fillId="34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Protection="1">
      <alignment/>
      <protection/>
    </xf>
    <xf numFmtId="2" fontId="3" fillId="34" borderId="11" xfId="55" applyNumberFormat="1" applyFont="1" applyFill="1" applyBorder="1" applyAlignment="1" applyProtection="1">
      <alignment horizontal="center" vertical="center" wrapText="1"/>
      <protection/>
    </xf>
    <xf numFmtId="0" fontId="7" fillId="34" borderId="11" xfId="55" applyFont="1" applyFill="1" applyBorder="1" applyAlignment="1" applyProtection="1">
      <alignment horizontal="left" vertical="center" wrapText="1"/>
      <protection/>
    </xf>
    <xf numFmtId="49" fontId="7" fillId="34" borderId="11" xfId="55" applyNumberFormat="1" applyFont="1" applyFill="1" applyBorder="1" applyAlignment="1" applyProtection="1">
      <alignment horizontal="center" vertical="center" wrapText="1"/>
      <protection/>
    </xf>
    <xf numFmtId="2" fontId="7" fillId="34" borderId="11" xfId="55" applyNumberFormat="1" applyFont="1" applyFill="1" applyBorder="1" applyAlignment="1" applyProtection="1">
      <alignment horizontal="right" vertical="center" wrapText="1"/>
      <protection/>
    </xf>
    <xf numFmtId="0" fontId="3" fillId="33" borderId="0" xfId="55" applyFont="1" applyFill="1" applyBorder="1" applyProtection="1">
      <alignment/>
      <protection/>
    </xf>
    <xf numFmtId="0" fontId="7" fillId="34" borderId="13" xfId="55" applyFont="1" applyFill="1" applyBorder="1" applyAlignment="1" applyProtection="1">
      <alignment horizontal="center" vertical="center" wrapText="1"/>
      <protection/>
    </xf>
    <xf numFmtId="0" fontId="7" fillId="34" borderId="10" xfId="55" applyFont="1" applyFill="1" applyBorder="1" applyAlignment="1" applyProtection="1">
      <alignment horizontal="center" vertical="top" wrapText="1"/>
      <protection/>
    </xf>
    <xf numFmtId="0" fontId="2" fillId="34" borderId="14" xfId="55" applyFont="1" applyFill="1" applyBorder="1" applyAlignment="1" applyProtection="1">
      <alignment horizontal="center" wrapText="1"/>
      <protection/>
    </xf>
    <xf numFmtId="0" fontId="7" fillId="34" borderId="13" xfId="55" applyFont="1" applyFill="1" applyBorder="1" applyAlignment="1" applyProtection="1">
      <alignment horizontal="center" vertical="top" wrapText="1"/>
      <protection/>
    </xf>
    <xf numFmtId="0" fontId="3" fillId="34" borderId="15" xfId="55" applyFont="1" applyFill="1" applyBorder="1" applyAlignment="1" applyProtection="1">
      <alignment horizontal="left" vertical="center" wrapText="1"/>
      <protection/>
    </xf>
    <xf numFmtId="49" fontId="3" fillId="34" borderId="13" xfId="55" applyNumberFormat="1" applyFont="1" applyFill="1" applyBorder="1" applyAlignment="1" applyProtection="1">
      <alignment horizontal="center" vertical="center" wrapText="1"/>
      <protection/>
    </xf>
    <xf numFmtId="0" fontId="3" fillId="34" borderId="15" xfId="55" applyFont="1" applyFill="1" applyBorder="1" applyAlignment="1" applyProtection="1">
      <alignment horizontal="left" vertical="center" wrapText="1" indent="1"/>
      <protection/>
    </xf>
    <xf numFmtId="0" fontId="3" fillId="34" borderId="15" xfId="55" applyFont="1" applyFill="1" applyBorder="1" applyAlignment="1" applyProtection="1">
      <alignment horizontal="left" vertical="center" wrapText="1" indent="3"/>
      <protection/>
    </xf>
    <xf numFmtId="0" fontId="3" fillId="34" borderId="15" xfId="55" applyFont="1" applyFill="1" applyBorder="1" applyAlignment="1" applyProtection="1">
      <alignment horizontal="left" vertical="center" wrapText="1" indent="2"/>
      <protection/>
    </xf>
    <xf numFmtId="49" fontId="3" fillId="34" borderId="13" xfId="55" applyNumberFormat="1" applyFont="1" applyFill="1" applyBorder="1" applyAlignment="1" applyProtection="1">
      <alignment horizontal="center" vertical="center" wrapText="1"/>
      <protection/>
    </xf>
    <xf numFmtId="2" fontId="3" fillId="0" borderId="11" xfId="55" applyNumberFormat="1" applyFont="1" applyFill="1" applyBorder="1" applyAlignment="1" applyProtection="1">
      <alignment horizontal="right" vertical="top" wrapText="1"/>
      <protection locked="0"/>
    </xf>
    <xf numFmtId="16" fontId="3" fillId="34" borderId="11" xfId="55" applyNumberFormat="1" applyFont="1" applyFill="1" applyBorder="1" applyAlignment="1" applyProtection="1">
      <alignment horizontal="left" vertical="center" wrapText="1"/>
      <protection/>
    </xf>
    <xf numFmtId="0" fontId="3" fillId="34" borderId="15" xfId="55" applyFont="1" applyFill="1" applyBorder="1" applyAlignment="1" applyProtection="1">
      <alignment horizontal="left" vertical="center" wrapText="1" indent="2"/>
      <protection/>
    </xf>
    <xf numFmtId="2" fontId="3" fillId="0" borderId="11" xfId="55" applyNumberFormat="1" applyFont="1" applyFill="1" applyBorder="1" applyProtection="1">
      <alignment/>
      <protection locked="0"/>
    </xf>
    <xf numFmtId="2" fontId="3" fillId="0" borderId="11" xfId="55" applyNumberFormat="1" applyFont="1" applyFill="1" applyBorder="1" applyProtection="1">
      <alignment/>
      <protection locked="0"/>
    </xf>
    <xf numFmtId="172" fontId="3" fillId="33" borderId="0" xfId="55" applyNumberFormat="1" applyFont="1" applyFill="1" applyBorder="1" applyAlignment="1" applyProtection="1">
      <alignment horizontal="right" vertical="top" wrapText="1"/>
      <protection/>
    </xf>
    <xf numFmtId="0" fontId="3" fillId="33" borderId="16" xfId="55" applyFont="1" applyFill="1" applyBorder="1" applyAlignment="1" applyProtection="1">
      <alignment vertical="center" wrapText="1"/>
      <protection/>
    </xf>
    <xf numFmtId="0" fontId="6" fillId="33" borderId="16" xfId="55" applyFont="1" applyFill="1" applyBorder="1" applyAlignment="1">
      <alignment horizontal="right" vertical="center" wrapText="1"/>
      <protection/>
    </xf>
    <xf numFmtId="0" fontId="2" fillId="34" borderId="14" xfId="55" applyFont="1" applyFill="1" applyBorder="1" applyAlignment="1" applyProtection="1">
      <alignment horizontal="center" vertical="center" wrapText="1"/>
      <protection/>
    </xf>
    <xf numFmtId="0" fontId="7" fillId="34" borderId="14" xfId="55" applyFont="1" applyFill="1" applyBorder="1" applyAlignment="1" applyProtection="1">
      <alignment horizontal="center" vertical="center" wrapText="1"/>
      <protection/>
    </xf>
    <xf numFmtId="0" fontId="6" fillId="33" borderId="0" xfId="55" applyFont="1" applyFill="1" applyProtection="1">
      <alignment/>
      <protection/>
    </xf>
    <xf numFmtId="0" fontId="3" fillId="34" borderId="15" xfId="55" applyFont="1" applyFill="1" applyBorder="1" applyAlignment="1" applyProtection="1">
      <alignment vertical="center" wrapText="1"/>
      <protection/>
    </xf>
    <xf numFmtId="0" fontId="3" fillId="34" borderId="15" xfId="55" applyFont="1" applyFill="1" applyBorder="1" applyAlignment="1" applyProtection="1">
      <alignment horizontal="left" vertical="center" wrapText="1" indent="4"/>
      <protection/>
    </xf>
    <xf numFmtId="0" fontId="7" fillId="34" borderId="15" xfId="55" applyFont="1" applyFill="1" applyBorder="1" applyAlignment="1" applyProtection="1">
      <alignment vertical="center" wrapText="1"/>
      <protection/>
    </xf>
    <xf numFmtId="49" fontId="7" fillId="34" borderId="13" xfId="55" applyNumberFormat="1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Protection="1">
      <alignment/>
      <protection/>
    </xf>
    <xf numFmtId="0" fontId="7" fillId="34" borderId="15" xfId="55" applyFont="1" applyFill="1" applyBorder="1" applyAlignment="1" applyProtection="1">
      <alignment vertical="center" wrapText="1"/>
      <protection/>
    </xf>
    <xf numFmtId="49" fontId="7" fillId="34" borderId="13" xfId="55" applyNumberFormat="1" applyFont="1" applyFill="1" applyBorder="1" applyAlignment="1" applyProtection="1">
      <alignment horizontal="center" vertical="center" wrapText="1"/>
      <protection/>
    </xf>
    <xf numFmtId="0" fontId="6" fillId="33" borderId="16" xfId="55" applyFont="1" applyFill="1" applyBorder="1" applyAlignment="1" applyProtection="1">
      <alignment horizontal="right"/>
      <protection/>
    </xf>
    <xf numFmtId="0" fontId="7" fillId="34" borderId="17" xfId="55" applyFont="1" applyFill="1" applyBorder="1" applyAlignment="1" applyProtection="1">
      <alignment horizontal="center" vertical="center" wrapText="1"/>
      <protection/>
    </xf>
    <xf numFmtId="0" fontId="2" fillId="34" borderId="13" xfId="55" applyFont="1" applyFill="1" applyBorder="1" applyAlignment="1" applyProtection="1">
      <alignment horizontal="center" vertical="center" wrapText="1"/>
      <protection/>
    </xf>
    <xf numFmtId="0" fontId="7" fillId="34" borderId="10" xfId="55" applyFont="1" applyFill="1" applyBorder="1" applyAlignment="1" applyProtection="1">
      <alignment horizontal="center" vertical="top" wrapText="1"/>
      <protection/>
    </xf>
    <xf numFmtId="0" fontId="2" fillId="34" borderId="14" xfId="55" applyFont="1" applyFill="1" applyBorder="1" applyAlignment="1" applyProtection="1">
      <alignment horizont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 applyProtection="1">
      <alignment horizontal="center"/>
      <protection/>
    </xf>
    <xf numFmtId="0" fontId="5" fillId="33" borderId="0" xfId="55" applyFont="1" applyFill="1" applyAlignment="1" applyProtection="1">
      <alignment/>
      <protection/>
    </xf>
    <xf numFmtId="0" fontId="7" fillId="34" borderId="10" xfId="55" applyFont="1" applyFill="1" applyBorder="1" applyAlignment="1" applyProtection="1">
      <alignment horizontal="center" vertical="center" wrapText="1"/>
      <protection/>
    </xf>
    <xf numFmtId="0" fontId="2" fillId="0" borderId="14" xfId="55" applyFont="1" applyBorder="1">
      <alignment/>
      <protection/>
    </xf>
    <xf numFmtId="0" fontId="7" fillId="34" borderId="11" xfId="55" applyFont="1" applyFill="1" applyBorder="1" applyAlignment="1" applyProtection="1">
      <alignment horizontal="center" vertical="top" wrapText="1"/>
      <protection/>
    </xf>
    <xf numFmtId="0" fontId="2" fillId="34" borderId="11" xfId="55" applyFont="1" applyFill="1" applyBorder="1" applyAlignment="1" applyProtection="1">
      <alignment horizontal="center" vertical="top"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5" fillId="33" borderId="0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D.v03.1248m06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-271.23166000000003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-1029.6559499999998</v>
          </cell>
        </row>
        <row r="17">
          <cell r="F17">
            <v>722.8123</v>
          </cell>
        </row>
        <row r="19">
          <cell r="F19">
            <v>2.635649999999999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8844.56034</v>
          </cell>
        </row>
      </sheetData>
      <sheetData sheetId="10">
        <row r="105">
          <cell r="C105">
            <v>37.50485</v>
          </cell>
          <cell r="D105">
            <v>1.71854</v>
          </cell>
        </row>
      </sheetData>
      <sheetData sheetId="13">
        <row r="12">
          <cell r="C12">
            <v>213.56123</v>
          </cell>
          <cell r="J12">
            <v>0</v>
          </cell>
        </row>
        <row r="13">
          <cell r="C13">
            <v>38.56526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744.97596</v>
          </cell>
          <cell r="J30">
            <v>212.42648250000002</v>
          </cell>
        </row>
        <row r="190">
          <cell r="C190">
            <v>0</v>
          </cell>
          <cell r="J190">
            <v>0</v>
          </cell>
        </row>
        <row r="192">
          <cell r="C192">
            <v>5365.49861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550.06938</v>
          </cell>
          <cell r="J204">
            <v>137.517345</v>
          </cell>
        </row>
        <row r="205">
          <cell r="C205">
            <v>0</v>
          </cell>
          <cell r="J205">
            <v>0</v>
          </cell>
        </row>
        <row r="206">
          <cell r="C206">
            <v>1835.1759849999999</v>
          </cell>
          <cell r="J206">
            <v>346.0331375</v>
          </cell>
        </row>
        <row r="244">
          <cell r="J244">
            <v>0</v>
          </cell>
        </row>
        <row r="294">
          <cell r="C294">
            <v>213.56123</v>
          </cell>
          <cell r="J294">
            <v>0</v>
          </cell>
        </row>
        <row r="295">
          <cell r="C295">
            <v>38.56526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17">
        <row r="10">
          <cell r="C10">
            <v>298.8534</v>
          </cell>
          <cell r="D10">
            <v>120.74875</v>
          </cell>
        </row>
        <row r="11">
          <cell r="AO11">
            <v>744.27777</v>
          </cell>
          <cell r="AP11">
            <v>10.42557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="115" zoomScaleSheetLayoutView="115" zoomScalePageLayoutView="0" workbookViewId="0" topLeftCell="A1">
      <selection activeCell="A61" sqref="A61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60" t="s">
        <v>0</v>
      </c>
      <c r="B2" s="60"/>
      <c r="C2" s="60"/>
      <c r="D2" s="60"/>
    </row>
    <row r="3" spans="1:4" ht="15.75">
      <c r="A3" s="61" t="s">
        <v>1</v>
      </c>
      <c r="B3" s="61"/>
      <c r="C3" s="62"/>
      <c r="D3" s="62"/>
    </row>
    <row r="4" spans="2:4" ht="15.75">
      <c r="B4" s="4"/>
      <c r="C4" s="5"/>
      <c r="D4" s="5"/>
    </row>
    <row r="5" spans="1:4" ht="16.5" customHeight="1">
      <c r="A5" s="53" t="s">
        <v>2</v>
      </c>
      <c r="B5" s="53"/>
      <c r="C5" s="53"/>
      <c r="D5" s="53"/>
    </row>
    <row r="6" spans="1:4" ht="51">
      <c r="A6" s="63" t="s">
        <v>3</v>
      </c>
      <c r="B6" s="64"/>
      <c r="C6" s="7" t="s">
        <v>4</v>
      </c>
      <c r="D6" s="7" t="s">
        <v>5</v>
      </c>
    </row>
    <row r="7" spans="1:4" ht="12.75">
      <c r="A7" s="65">
        <v>1</v>
      </c>
      <c r="B7" s="66"/>
      <c r="C7" s="8">
        <v>2</v>
      </c>
      <c r="D7" s="8">
        <v>3</v>
      </c>
    </row>
    <row r="8" spans="1:5" ht="38.25">
      <c r="A8" s="9" t="s">
        <v>6</v>
      </c>
      <c r="B8" s="10" t="s">
        <v>7</v>
      </c>
      <c r="C8" s="11">
        <f>'[1]A13'!C10</f>
        <v>298.8534</v>
      </c>
      <c r="D8" s="11">
        <f>'[1]A13'!D10</f>
        <v>120.74875</v>
      </c>
      <c r="E8" s="12"/>
    </row>
    <row r="9" spans="1:4" ht="12.75" customHeight="1">
      <c r="A9" s="9" t="s">
        <v>8</v>
      </c>
      <c r="B9" s="10" t="s">
        <v>9</v>
      </c>
      <c r="C9" s="11">
        <f>'[1]A13'!AO11</f>
        <v>744.27777</v>
      </c>
      <c r="D9" s="11">
        <f>'[1]A13'!AP11</f>
        <v>10.42557</v>
      </c>
    </row>
    <row r="10" spans="1:4" ht="12.75" customHeight="1">
      <c r="A10" s="13" t="s">
        <v>10</v>
      </c>
      <c r="B10" s="10" t="s">
        <v>11</v>
      </c>
      <c r="C10" s="11">
        <v>3.181</v>
      </c>
      <c r="D10" s="11">
        <v>3.006</v>
      </c>
    </row>
    <row r="11" spans="1:4" ht="12.75" customHeight="1">
      <c r="A11" s="9" t="s">
        <v>12</v>
      </c>
      <c r="B11" s="10" t="s">
        <v>13</v>
      </c>
      <c r="C11" s="14">
        <f>C12+C13</f>
        <v>252.12649</v>
      </c>
      <c r="D11" s="14">
        <f>D12+D13</f>
        <v>252.12649</v>
      </c>
    </row>
    <row r="12" spans="1:4" ht="12.75" customHeight="1">
      <c r="A12" s="15" t="s">
        <v>14</v>
      </c>
      <c r="B12" s="10" t="s">
        <v>15</v>
      </c>
      <c r="C12" s="14">
        <f>'[1]A10'!C12-'[1]A10'!J12</f>
        <v>213.56123</v>
      </c>
      <c r="D12" s="14">
        <f>'[1]A10'!C294-'[1]A10'!J294</f>
        <v>213.56123</v>
      </c>
    </row>
    <row r="13" spans="1:4" ht="12.75" customHeight="1">
      <c r="A13" s="16" t="s">
        <v>16</v>
      </c>
      <c r="B13" s="10" t="s">
        <v>17</v>
      </c>
      <c r="C13" s="14">
        <f>'[1]A10'!C13-'[1]A10'!J13</f>
        <v>38.56526</v>
      </c>
      <c r="D13" s="14">
        <f>'[1]A10'!C295-'[1]A10'!J295</f>
        <v>38.56526</v>
      </c>
    </row>
    <row r="14" spans="1:4" ht="25.5">
      <c r="A14" s="9" t="s">
        <v>18</v>
      </c>
      <c r="B14" s="10" t="s">
        <v>19</v>
      </c>
      <c r="C14" s="14">
        <f>C15+C16</f>
        <v>0</v>
      </c>
      <c r="D14" s="14">
        <f>D15+D16</f>
        <v>0</v>
      </c>
    </row>
    <row r="15" spans="1:4" ht="12.75" customHeight="1">
      <c r="A15" s="15" t="s">
        <v>14</v>
      </c>
      <c r="B15" s="10" t="s">
        <v>20</v>
      </c>
      <c r="C15" s="14">
        <f>'[1]A10'!C15-'[1]A10'!J15</f>
        <v>0</v>
      </c>
      <c r="D15" s="14">
        <f>'[1]A10'!C297-'[1]A10'!J297</f>
        <v>0</v>
      </c>
    </row>
    <row r="16" spans="1:4" ht="12.75" customHeight="1">
      <c r="A16" s="16" t="s">
        <v>16</v>
      </c>
      <c r="B16" s="10" t="s">
        <v>21</v>
      </c>
      <c r="C16" s="14">
        <f>'[1]A10'!C16-'[1]A10'!J16</f>
        <v>0</v>
      </c>
      <c r="D16" s="14">
        <f>'[1]A10'!C298-'[1]A10'!J298</f>
        <v>0</v>
      </c>
    </row>
    <row r="17" spans="1:4" ht="12.75" customHeight="1">
      <c r="A17" s="9" t="s">
        <v>22</v>
      </c>
      <c r="B17" s="10" t="s">
        <v>23</v>
      </c>
      <c r="C17" s="14">
        <f>C18+C21</f>
        <v>0</v>
      </c>
      <c r="D17" s="14">
        <f>D18+D21</f>
        <v>0</v>
      </c>
    </row>
    <row r="18" spans="1:4" ht="12.75" customHeight="1">
      <c r="A18" s="15" t="s">
        <v>24</v>
      </c>
      <c r="B18" s="10" t="s">
        <v>25</v>
      </c>
      <c r="C18" s="14">
        <f>C19+C20</f>
        <v>0</v>
      </c>
      <c r="D18" s="14">
        <f>D19+D20</f>
        <v>0</v>
      </c>
    </row>
    <row r="19" spans="1:4" ht="12.75" customHeight="1">
      <c r="A19" s="17" t="s">
        <v>26</v>
      </c>
      <c r="B19" s="10" t="s">
        <v>27</v>
      </c>
      <c r="C19" s="14">
        <f>'[1]A10'!C19-'[1]A10'!J19</f>
        <v>0</v>
      </c>
      <c r="D19" s="14">
        <f>'[1]A10'!C301-'[1]A10'!J301</f>
        <v>0</v>
      </c>
    </row>
    <row r="20" spans="1:4" ht="12.75" customHeight="1">
      <c r="A20" s="17" t="s">
        <v>28</v>
      </c>
      <c r="B20" s="10" t="s">
        <v>29</v>
      </c>
      <c r="C20" s="14">
        <f>'[1]A10'!C20-'[1]A10'!J20</f>
        <v>0</v>
      </c>
      <c r="D20" s="14">
        <f>'[1]A10'!C302-'[1]A10'!J302</f>
        <v>0</v>
      </c>
    </row>
    <row r="21" spans="1:4" ht="12.75" customHeight="1">
      <c r="A21" s="15" t="s">
        <v>30</v>
      </c>
      <c r="B21" s="10" t="s">
        <v>31</v>
      </c>
      <c r="C21" s="14">
        <f>C22+C23</f>
        <v>0</v>
      </c>
      <c r="D21" s="14">
        <f>D22+D23</f>
        <v>0</v>
      </c>
    </row>
    <row r="22" spans="1:4" ht="12.75" customHeight="1">
      <c r="A22" s="17" t="s">
        <v>32</v>
      </c>
      <c r="B22" s="10" t="s">
        <v>33</v>
      </c>
      <c r="C22" s="14">
        <f>'[1]A10'!C22-'[1]A10'!J22</f>
        <v>0</v>
      </c>
      <c r="D22" s="14">
        <f>'[1]A10'!C304-'[1]A10'!J304</f>
        <v>0</v>
      </c>
    </row>
    <row r="23" spans="1:4" ht="12.75" customHeight="1">
      <c r="A23" s="17" t="s">
        <v>34</v>
      </c>
      <c r="B23" s="10" t="s">
        <v>35</v>
      </c>
      <c r="C23" s="14">
        <f>'[1]A10'!C23-'[1]A10'!J23</f>
        <v>0</v>
      </c>
      <c r="D23" s="14">
        <f>'[1]A10'!C305-'[1]A10'!J305</f>
        <v>0</v>
      </c>
    </row>
    <row r="24" spans="1:4" s="1" customFormat="1" ht="12.75" customHeight="1">
      <c r="A24" s="9" t="s">
        <v>36</v>
      </c>
      <c r="B24" s="18" t="s">
        <v>37</v>
      </c>
      <c r="C24" s="14">
        <f>'[1]A10'!C190-'[1]A10'!J190</f>
        <v>0</v>
      </c>
      <c r="D24" s="14">
        <f>'[1]A10'!C472-'[1]A10'!J472</f>
        <v>0</v>
      </c>
    </row>
    <row r="25" spans="1:4" s="1" customFormat="1" ht="12.75" customHeight="1">
      <c r="A25" s="9" t="s">
        <v>38</v>
      </c>
      <c r="B25" s="18" t="s">
        <v>39</v>
      </c>
      <c r="C25" s="14">
        <f>C26+C27</f>
        <v>5365.49861</v>
      </c>
      <c r="D25" s="14">
        <f>D26+D27</f>
        <v>0</v>
      </c>
    </row>
    <row r="26" spans="1:5" s="1" customFormat="1" ht="12.75" customHeight="1">
      <c r="A26" s="13" t="s">
        <v>40</v>
      </c>
      <c r="B26" s="18" t="s">
        <v>41</v>
      </c>
      <c r="C26" s="14">
        <f>'[1]A10'!C192-'[1]A10'!J192</f>
        <v>5365.49861</v>
      </c>
      <c r="D26" s="14">
        <f>'[1]A10'!C474-'[1]A10'!J474</f>
        <v>0</v>
      </c>
      <c r="E26" s="19"/>
    </row>
    <row r="27" spans="1:5" s="1" customFormat="1" ht="12.75" customHeight="1">
      <c r="A27" s="13" t="s">
        <v>42</v>
      </c>
      <c r="B27" s="18" t="s">
        <v>43</v>
      </c>
      <c r="C27" s="14">
        <f>'[1]A10'!C193-'[1]A10'!J193</f>
        <v>0</v>
      </c>
      <c r="D27" s="14">
        <f>'[1]A10'!C475-'[1]A10'!J475</f>
        <v>0</v>
      </c>
      <c r="E27" s="19"/>
    </row>
    <row r="28" spans="1:4" ht="25.5">
      <c r="A28" s="9" t="s">
        <v>44</v>
      </c>
      <c r="B28" s="10" t="s">
        <v>45</v>
      </c>
      <c r="C28" s="14">
        <f>C29+C30</f>
        <v>0</v>
      </c>
      <c r="D28" s="14">
        <f>D29+D30</f>
        <v>0</v>
      </c>
    </row>
    <row r="29" spans="1:4" ht="12.75" customHeight="1">
      <c r="A29" s="17" t="s">
        <v>46</v>
      </c>
      <c r="B29" s="10" t="s">
        <v>47</v>
      </c>
      <c r="C29" s="14">
        <f>'[1]A10'!C25</f>
        <v>0</v>
      </c>
      <c r="D29" s="14">
        <f>'[1]A10'!C307</f>
        <v>0</v>
      </c>
    </row>
    <row r="30" spans="1:4" ht="12.75" customHeight="1">
      <c r="A30" s="17" t="s">
        <v>48</v>
      </c>
      <c r="B30" s="10" t="s">
        <v>49</v>
      </c>
      <c r="C30" s="14">
        <f>'[1]A10'!C26</f>
        <v>0</v>
      </c>
      <c r="D30" s="14">
        <f>'[1]A10'!C308</f>
        <v>0</v>
      </c>
    </row>
    <row r="31" spans="1:4" ht="12.75" customHeight="1">
      <c r="A31" s="9" t="s">
        <v>50</v>
      </c>
      <c r="B31" s="10" t="s">
        <v>51</v>
      </c>
      <c r="C31" s="14">
        <f>'[1]A10'!C24-'[1]A10'!J24</f>
        <v>0</v>
      </c>
      <c r="D31" s="14">
        <f>'[1]A10'!C306-'[1]A10'!J306</f>
        <v>0</v>
      </c>
    </row>
    <row r="32" spans="1:4" ht="12.75" customHeight="1">
      <c r="A32" s="9" t="s">
        <v>52</v>
      </c>
      <c r="B32" s="10" t="s">
        <v>53</v>
      </c>
      <c r="C32" s="14">
        <f>C33+C34</f>
        <v>0</v>
      </c>
      <c r="D32" s="14">
        <f>D33+D34</f>
        <v>0</v>
      </c>
    </row>
    <row r="33" spans="1:4" ht="12.75" customHeight="1">
      <c r="A33" s="13" t="s">
        <v>54</v>
      </c>
      <c r="B33" s="10" t="s">
        <v>55</v>
      </c>
      <c r="C33" s="14">
        <f>'[1]A10'!C28</f>
        <v>0</v>
      </c>
      <c r="D33" s="14">
        <f>'[1]A10'!C310</f>
        <v>0</v>
      </c>
    </row>
    <row r="34" spans="1:4" ht="12.75" customHeight="1">
      <c r="A34" s="13" t="s">
        <v>56</v>
      </c>
      <c r="B34" s="10" t="s">
        <v>57</v>
      </c>
      <c r="C34" s="14">
        <f>'[1]A10'!C29</f>
        <v>0</v>
      </c>
      <c r="D34" s="14">
        <f>'[1]A10'!C311</f>
        <v>0</v>
      </c>
    </row>
    <row r="35" spans="1:4" ht="12.75" customHeight="1">
      <c r="A35" s="9" t="s">
        <v>58</v>
      </c>
      <c r="B35" s="10" t="s">
        <v>59</v>
      </c>
      <c r="C35" s="14">
        <f>'[1]A10'!C27-'[1]A10'!J27</f>
        <v>0</v>
      </c>
      <c r="D35" s="14">
        <f>'[1]A10'!C309-'[1]A10'!J309</f>
        <v>0</v>
      </c>
    </row>
    <row r="36" spans="1:4" ht="12.75" customHeight="1">
      <c r="A36" s="9" t="s">
        <v>60</v>
      </c>
      <c r="B36" s="10" t="s">
        <v>61</v>
      </c>
      <c r="C36" s="14">
        <f>'[1]A10'!C30</f>
        <v>744.97596</v>
      </c>
      <c r="D36" s="14">
        <f>'[1]A10'!C312</f>
        <v>0</v>
      </c>
    </row>
    <row r="37" spans="1:4" ht="12.75" customHeight="1">
      <c r="A37" s="15" t="s">
        <v>62</v>
      </c>
      <c r="B37" s="10" t="s">
        <v>63</v>
      </c>
      <c r="C37" s="14">
        <f>'[1]A10'!J30</f>
        <v>212.42648250000002</v>
      </c>
      <c r="D37" s="14">
        <f>'[1]A10'!J312</f>
        <v>0</v>
      </c>
    </row>
    <row r="38" spans="1:4" ht="12.75" customHeight="1">
      <c r="A38" s="15" t="s">
        <v>64</v>
      </c>
      <c r="B38" s="10" t="s">
        <v>65</v>
      </c>
      <c r="C38" s="14">
        <f>C36-C37</f>
        <v>532.5494775</v>
      </c>
      <c r="D38" s="14">
        <f>D36-D37</f>
        <v>0</v>
      </c>
    </row>
    <row r="39" spans="1:4" ht="12.75" customHeight="1">
      <c r="A39" s="9" t="s">
        <v>66</v>
      </c>
      <c r="B39" s="10" t="s">
        <v>67</v>
      </c>
      <c r="C39" s="14">
        <f>C40+C41+C42+C43-C44</f>
        <v>101.75746</v>
      </c>
      <c r="D39" s="20" t="s">
        <v>68</v>
      </c>
    </row>
    <row r="40" spans="1:4" ht="12.75" customHeight="1">
      <c r="A40" s="17" t="s">
        <v>69</v>
      </c>
      <c r="B40" s="10" t="s">
        <v>70</v>
      </c>
      <c r="C40" s="11"/>
      <c r="D40" s="20" t="s">
        <v>68</v>
      </c>
    </row>
    <row r="41" spans="1:4" ht="12.75" customHeight="1">
      <c r="A41" s="17" t="s">
        <v>71</v>
      </c>
      <c r="B41" s="10" t="s">
        <v>72</v>
      </c>
      <c r="C41" s="11"/>
      <c r="D41" s="20" t="s">
        <v>68</v>
      </c>
    </row>
    <row r="42" spans="1:4" ht="12.75" customHeight="1">
      <c r="A42" s="17" t="s">
        <v>73</v>
      </c>
      <c r="B42" s="10" t="s">
        <v>74</v>
      </c>
      <c r="C42" s="11"/>
      <c r="D42" s="20" t="s">
        <v>68</v>
      </c>
    </row>
    <row r="43" spans="1:4" ht="12.75" customHeight="1">
      <c r="A43" s="17" t="s">
        <v>75</v>
      </c>
      <c r="B43" s="10" t="s">
        <v>76</v>
      </c>
      <c r="C43" s="11">
        <f>62.56217+92.60697+22.16286+6.46574</f>
        <v>183.79774</v>
      </c>
      <c r="D43" s="20" t="s">
        <v>68</v>
      </c>
    </row>
    <row r="44" spans="1:4" ht="12.75" customHeight="1">
      <c r="A44" s="17" t="s">
        <v>77</v>
      </c>
      <c r="B44" s="10" t="s">
        <v>78</v>
      </c>
      <c r="C44" s="11">
        <f>23.07909+33.04558+19.4502+6.46541</f>
        <v>82.04028000000001</v>
      </c>
      <c r="D44" s="20" t="s">
        <v>68</v>
      </c>
    </row>
    <row r="45" spans="1:4" ht="12.75" customHeight="1">
      <c r="A45" s="9" t="s">
        <v>79</v>
      </c>
      <c r="B45" s="10" t="s">
        <v>80</v>
      </c>
      <c r="C45" s="14">
        <f>C46+C47</f>
        <v>412.55203500000005</v>
      </c>
      <c r="D45" s="20" t="s">
        <v>68</v>
      </c>
    </row>
    <row r="46" spans="1:4" ht="12.75" customHeight="1">
      <c r="A46" s="17" t="s">
        <v>81</v>
      </c>
      <c r="B46" s="10" t="s">
        <v>82</v>
      </c>
      <c r="C46" s="14">
        <f>'[1]A10'!C204-'[1]A10'!J204</f>
        <v>412.55203500000005</v>
      </c>
      <c r="D46" s="20" t="s">
        <v>68</v>
      </c>
    </row>
    <row r="47" spans="1:4" ht="38.25">
      <c r="A47" s="17" t="s">
        <v>83</v>
      </c>
      <c r="B47" s="10" t="s">
        <v>84</v>
      </c>
      <c r="C47" s="14">
        <f>'[1]A10'!C205-'[1]A10'!J205</f>
        <v>0</v>
      </c>
      <c r="D47" s="20" t="s">
        <v>68</v>
      </c>
    </row>
    <row r="48" spans="1:4" ht="38.25">
      <c r="A48" s="9" t="s">
        <v>85</v>
      </c>
      <c r="B48" s="10" t="s">
        <v>86</v>
      </c>
      <c r="C48" s="14">
        <f>C49+C50+C51</f>
        <v>0</v>
      </c>
      <c r="D48" s="14">
        <f>D49+D50+D51</f>
        <v>0</v>
      </c>
    </row>
    <row r="49" spans="1:4" ht="12.75" customHeight="1">
      <c r="A49" s="17" t="s">
        <v>87</v>
      </c>
      <c r="B49" s="10" t="s">
        <v>88</v>
      </c>
      <c r="C49" s="14">
        <f>'[1]A10'!C196-'[1]A10'!J196</f>
        <v>0</v>
      </c>
      <c r="D49" s="14">
        <f>'[1]A10'!C478-'[1]A10'!J478</f>
        <v>0</v>
      </c>
    </row>
    <row r="50" spans="1:4" ht="12.75" customHeight="1">
      <c r="A50" s="17" t="s">
        <v>89</v>
      </c>
      <c r="B50" s="10" t="s">
        <v>90</v>
      </c>
      <c r="C50" s="14">
        <f>'[1]A10'!C197-'[1]A10'!J197</f>
        <v>0</v>
      </c>
      <c r="D50" s="14">
        <f>'[1]A10'!C479-'[1]A10'!J479</f>
        <v>0</v>
      </c>
    </row>
    <row r="51" spans="1:4" ht="12.75" customHeight="1">
      <c r="A51" s="17" t="s">
        <v>91</v>
      </c>
      <c r="B51" s="10" t="s">
        <v>92</v>
      </c>
      <c r="C51" s="14">
        <f>'[1]A10'!C198-'[1]A10'!J198</f>
        <v>0</v>
      </c>
      <c r="D51" s="14">
        <f>'[1]A10'!C480-'[1]A10'!J480</f>
        <v>0</v>
      </c>
    </row>
    <row r="52" spans="1:4" ht="12.75">
      <c r="A52" s="9" t="s">
        <v>93</v>
      </c>
      <c r="B52" s="10" t="s">
        <v>94</v>
      </c>
      <c r="C52" s="14">
        <f>C53+C54+C55</f>
        <v>0</v>
      </c>
      <c r="D52" s="14">
        <f>D53+D54+D55</f>
        <v>0</v>
      </c>
    </row>
    <row r="53" spans="1:4" ht="12.75" customHeight="1">
      <c r="A53" s="17" t="s">
        <v>87</v>
      </c>
      <c r="B53" s="10" t="s">
        <v>95</v>
      </c>
      <c r="C53" s="14">
        <f>'[1]A10'!C200-'[1]A10'!J200</f>
        <v>0</v>
      </c>
      <c r="D53" s="14">
        <f>'[1]A10'!C482-'[1]A10'!J482</f>
        <v>0</v>
      </c>
    </row>
    <row r="54" spans="1:4" ht="12.75" customHeight="1">
      <c r="A54" s="17" t="s">
        <v>89</v>
      </c>
      <c r="B54" s="10" t="s">
        <v>96</v>
      </c>
      <c r="C54" s="14">
        <f>'[1]A10'!C201-'[1]A10'!J201</f>
        <v>0</v>
      </c>
      <c r="D54" s="14">
        <f>'[1]A10'!C483-'[1]A10'!J483</f>
        <v>0</v>
      </c>
    </row>
    <row r="55" spans="1:4" ht="12.75" customHeight="1">
      <c r="A55" s="17" t="s">
        <v>91</v>
      </c>
      <c r="B55" s="10" t="s">
        <v>97</v>
      </c>
      <c r="C55" s="14">
        <f>'[1]A10'!C202-'[1]A10'!J202</f>
        <v>0</v>
      </c>
      <c r="D55" s="14">
        <f>'[1]A10'!C484-'[1]A10'!J484</f>
        <v>0</v>
      </c>
    </row>
    <row r="56" spans="1:4" ht="12.75" customHeight="1">
      <c r="A56" s="9" t="s">
        <v>98</v>
      </c>
      <c r="B56" s="10" t="s">
        <v>99</v>
      </c>
      <c r="C56" s="11">
        <v>6.97194</v>
      </c>
      <c r="D56" s="11"/>
    </row>
    <row r="57" spans="1:4" ht="25.5">
      <c r="A57" s="9" t="s">
        <v>100</v>
      </c>
      <c r="B57" s="10" t="s">
        <v>101</v>
      </c>
      <c r="C57" s="14">
        <f>'[1]A10'!J244</f>
        <v>0</v>
      </c>
      <c r="D57" s="14">
        <f>'[1]A10'!J526</f>
        <v>0</v>
      </c>
    </row>
    <row r="58" spans="1:4" ht="12.75" customHeight="1">
      <c r="A58" s="9" t="s">
        <v>102</v>
      </c>
      <c r="B58" s="10" t="s">
        <v>103</v>
      </c>
      <c r="C58" s="14">
        <f>'[1]A10'!C206-'[1]A10'!J206</f>
        <v>1489.1428474999998</v>
      </c>
      <c r="D58" s="14">
        <f>'[1]A10'!C488-'[1]A10'!J488</f>
        <v>0</v>
      </c>
    </row>
    <row r="59" spans="1:4" ht="12.75" customHeight="1">
      <c r="A59" s="21" t="s">
        <v>104</v>
      </c>
      <c r="B59" s="22" t="s">
        <v>105</v>
      </c>
      <c r="C59" s="23">
        <f>C8+C9+C11+C14+C17+C24+C25+C31+C35+C38+C39+C45+C48+C52+C56-C57+C58</f>
        <v>9203.730029999999</v>
      </c>
      <c r="D59" s="23">
        <f>D8+D9+D11+D14+D17+D24+D25+D31+D35+D38+D48+D52+D56-D57+D58</f>
        <v>383.30080999999996</v>
      </c>
    </row>
    <row r="60" s="24" customFormat="1" ht="5.25" customHeight="1"/>
    <row r="61" s="24" customFormat="1" ht="12.75"/>
    <row r="62" spans="1:4" ht="15.75">
      <c r="A62" s="67" t="s">
        <v>106</v>
      </c>
      <c r="B62" s="68"/>
      <c r="C62" s="68"/>
      <c r="D62" s="68"/>
    </row>
    <row r="63" spans="1:4" ht="9" customHeight="1">
      <c r="A63" s="53" t="s">
        <v>2</v>
      </c>
      <c r="B63" s="53"/>
      <c r="C63" s="53"/>
      <c r="D63" s="53"/>
    </row>
    <row r="64" spans="1:4" ht="51">
      <c r="A64" s="54" t="s">
        <v>107</v>
      </c>
      <c r="B64" s="55"/>
      <c r="C64" s="25" t="s">
        <v>4</v>
      </c>
      <c r="D64" s="25" t="s">
        <v>5</v>
      </c>
    </row>
    <row r="65" spans="1:4" ht="12.75">
      <c r="A65" s="56">
        <v>1</v>
      </c>
      <c r="B65" s="57"/>
      <c r="C65" s="28">
        <v>2</v>
      </c>
      <c r="D65" s="28">
        <v>3</v>
      </c>
    </row>
    <row r="66" spans="1:4" ht="13.5" customHeight="1">
      <c r="A66" s="29" t="s">
        <v>108</v>
      </c>
      <c r="B66" s="30" t="s">
        <v>109</v>
      </c>
      <c r="C66" s="14">
        <f>C70+C67+C73</f>
        <v>321.66484</v>
      </c>
      <c r="D66" s="14">
        <f>D70+D67+D73</f>
        <v>280.98738</v>
      </c>
    </row>
    <row r="67" spans="1:4" ht="13.5" customHeight="1">
      <c r="A67" s="31" t="s">
        <v>110</v>
      </c>
      <c r="B67" s="30" t="s">
        <v>111</v>
      </c>
      <c r="C67" s="14">
        <f>C68+C69</f>
        <v>196.82172</v>
      </c>
      <c r="D67" s="14">
        <f>D68+D69</f>
        <v>194.9055</v>
      </c>
    </row>
    <row r="68" spans="1:4" ht="13.5" customHeight="1">
      <c r="A68" s="32" t="s">
        <v>112</v>
      </c>
      <c r="B68" s="30" t="s">
        <v>113</v>
      </c>
      <c r="C68" s="11">
        <v>196.82172</v>
      </c>
      <c r="D68" s="11">
        <v>194.9055</v>
      </c>
    </row>
    <row r="69" spans="1:4" ht="13.5" customHeight="1">
      <c r="A69" s="32" t="s">
        <v>114</v>
      </c>
      <c r="B69" s="30" t="s">
        <v>115</v>
      </c>
      <c r="C69" s="11"/>
      <c r="D69" s="11"/>
    </row>
    <row r="70" spans="1:4" ht="25.5">
      <c r="A70" s="31" t="s">
        <v>116</v>
      </c>
      <c r="B70" s="30" t="s">
        <v>117</v>
      </c>
      <c r="C70" s="14">
        <f>C71+C72</f>
        <v>124.84312</v>
      </c>
      <c r="D70" s="14">
        <f>D71+D72</f>
        <v>86.08188</v>
      </c>
    </row>
    <row r="71" spans="1:4" ht="14.25" customHeight="1">
      <c r="A71" s="32" t="s">
        <v>118</v>
      </c>
      <c r="B71" s="30" t="s">
        <v>119</v>
      </c>
      <c r="C71" s="11">
        <v>124.84312</v>
      </c>
      <c r="D71" s="11">
        <v>86.08188</v>
      </c>
    </row>
    <row r="72" spans="1:4" ht="14.25" customHeight="1">
      <c r="A72" s="32" t="s">
        <v>120</v>
      </c>
      <c r="B72" s="30" t="s">
        <v>121</v>
      </c>
      <c r="C72" s="11"/>
      <c r="D72" s="11"/>
    </row>
    <row r="73" spans="1:4" ht="14.25" customHeight="1">
      <c r="A73" s="31" t="s">
        <v>122</v>
      </c>
      <c r="B73" s="30" t="s">
        <v>123</v>
      </c>
      <c r="C73" s="14">
        <f>C74+C75</f>
        <v>0</v>
      </c>
      <c r="D73" s="14">
        <f>D74+D75</f>
        <v>0</v>
      </c>
    </row>
    <row r="74" spans="1:4" ht="14.25" customHeight="1">
      <c r="A74" s="31" t="s">
        <v>124</v>
      </c>
      <c r="B74" s="30" t="s">
        <v>125</v>
      </c>
      <c r="C74" s="11"/>
      <c r="D74" s="11"/>
    </row>
    <row r="75" spans="1:4" ht="14.25" customHeight="1">
      <c r="A75" s="31" t="s">
        <v>126</v>
      </c>
      <c r="B75" s="30" t="s">
        <v>127</v>
      </c>
      <c r="C75" s="11"/>
      <c r="D75" s="11"/>
    </row>
    <row r="76" spans="1:4" ht="14.25" customHeight="1">
      <c r="A76" s="29" t="s">
        <v>128</v>
      </c>
      <c r="B76" s="30" t="s">
        <v>129</v>
      </c>
      <c r="C76" s="14">
        <f>C77+C78+C79+C80</f>
        <v>0</v>
      </c>
      <c r="D76" s="14">
        <f>D77+D78+D79+D80</f>
        <v>0</v>
      </c>
    </row>
    <row r="77" spans="1:4" ht="14.25" customHeight="1">
      <c r="A77" s="33" t="s">
        <v>130</v>
      </c>
      <c r="B77" s="30" t="s">
        <v>131</v>
      </c>
      <c r="C77" s="11"/>
      <c r="D77" s="11"/>
    </row>
    <row r="78" spans="1:4" ht="14.25" customHeight="1">
      <c r="A78" s="33" t="s">
        <v>132</v>
      </c>
      <c r="B78" s="30" t="s">
        <v>133</v>
      </c>
      <c r="C78" s="11"/>
      <c r="D78" s="11"/>
    </row>
    <row r="79" spans="1:4" ht="14.25" customHeight="1">
      <c r="A79" s="33" t="s">
        <v>134</v>
      </c>
      <c r="B79" s="30" t="s">
        <v>135</v>
      </c>
      <c r="C79" s="11"/>
      <c r="D79" s="11"/>
    </row>
    <row r="80" spans="1:4" ht="14.25" customHeight="1">
      <c r="A80" s="33" t="s">
        <v>136</v>
      </c>
      <c r="B80" s="30" t="s">
        <v>137</v>
      </c>
      <c r="C80" s="11"/>
      <c r="D80" s="11"/>
    </row>
    <row r="81" spans="1:4" s="1" customFormat="1" ht="14.25" customHeight="1">
      <c r="A81" s="29" t="s">
        <v>138</v>
      </c>
      <c r="B81" s="34" t="s">
        <v>139</v>
      </c>
      <c r="C81" s="14">
        <f>C82+C83</f>
        <v>0</v>
      </c>
      <c r="D81" s="14">
        <f>D82+D83</f>
        <v>0</v>
      </c>
    </row>
    <row r="82" spans="1:4" s="1" customFormat="1" ht="14.25" customHeight="1">
      <c r="A82" s="33" t="s">
        <v>26</v>
      </c>
      <c r="B82" s="34" t="s">
        <v>140</v>
      </c>
      <c r="C82" s="35"/>
      <c r="D82" s="35"/>
    </row>
    <row r="83" spans="1:4" s="1" customFormat="1" ht="14.25" customHeight="1">
      <c r="A83" s="33" t="s">
        <v>28</v>
      </c>
      <c r="B83" s="34" t="s">
        <v>141</v>
      </c>
      <c r="C83" s="35"/>
      <c r="D83" s="35"/>
    </row>
    <row r="84" spans="1:4" s="1" customFormat="1" ht="14.25" customHeight="1">
      <c r="A84" s="29" t="s">
        <v>142</v>
      </c>
      <c r="B84" s="10" t="s">
        <v>143</v>
      </c>
      <c r="C84" s="35"/>
      <c r="D84" s="35"/>
    </row>
    <row r="85" spans="1:4" ht="24.75" customHeight="1">
      <c r="A85" s="29" t="s">
        <v>144</v>
      </c>
      <c r="B85" s="10" t="s">
        <v>145</v>
      </c>
      <c r="C85" s="14">
        <f>C86+C87</f>
        <v>0</v>
      </c>
      <c r="D85" s="14">
        <f>D86+D87</f>
        <v>0</v>
      </c>
    </row>
    <row r="86" spans="1:4" ht="14.25" customHeight="1">
      <c r="A86" s="15" t="s">
        <v>14</v>
      </c>
      <c r="B86" s="10" t="s">
        <v>146</v>
      </c>
      <c r="C86" s="11"/>
      <c r="D86" s="11"/>
    </row>
    <row r="87" spans="1:4" ht="14.25" customHeight="1">
      <c r="A87" s="16" t="s">
        <v>16</v>
      </c>
      <c r="B87" s="10" t="s">
        <v>147</v>
      </c>
      <c r="C87" s="11"/>
      <c r="D87" s="11"/>
    </row>
    <row r="88" spans="1:4" ht="25.5" customHeight="1">
      <c r="A88" s="29" t="s">
        <v>148</v>
      </c>
      <c r="B88" s="10" t="s">
        <v>149</v>
      </c>
      <c r="C88" s="14">
        <f>C89+C92</f>
        <v>0</v>
      </c>
      <c r="D88" s="14">
        <f>D89+D92</f>
        <v>0</v>
      </c>
    </row>
    <row r="89" spans="1:4" ht="14.25" customHeight="1">
      <c r="A89" s="16" t="s">
        <v>150</v>
      </c>
      <c r="B89" s="10" t="s">
        <v>151</v>
      </c>
      <c r="C89" s="14">
        <f>C90+C91</f>
        <v>0</v>
      </c>
      <c r="D89" s="14">
        <f>D90+D91</f>
        <v>0</v>
      </c>
    </row>
    <row r="90" spans="1:4" ht="14.25" customHeight="1">
      <c r="A90" s="17" t="s">
        <v>26</v>
      </c>
      <c r="B90" s="10" t="s">
        <v>152</v>
      </c>
      <c r="C90" s="11"/>
      <c r="D90" s="11"/>
    </row>
    <row r="91" spans="1:4" ht="14.25" customHeight="1">
      <c r="A91" s="17" t="s">
        <v>28</v>
      </c>
      <c r="B91" s="10" t="s">
        <v>153</v>
      </c>
      <c r="C91" s="11"/>
      <c r="D91" s="11"/>
    </row>
    <row r="92" spans="1:4" ht="14.25" customHeight="1">
      <c r="A92" s="29" t="s">
        <v>154</v>
      </c>
      <c r="B92" s="30" t="s">
        <v>155</v>
      </c>
      <c r="C92" s="14">
        <f>C93+C94</f>
        <v>0</v>
      </c>
      <c r="D92" s="14">
        <f>D93+D94</f>
        <v>0</v>
      </c>
    </row>
    <row r="93" spans="1:4" ht="14.25" customHeight="1">
      <c r="A93" s="17" t="s">
        <v>156</v>
      </c>
      <c r="B93" s="30" t="s">
        <v>157</v>
      </c>
      <c r="C93" s="11"/>
      <c r="D93" s="11"/>
    </row>
    <row r="94" spans="1:4" ht="14.25" customHeight="1">
      <c r="A94" s="17" t="s">
        <v>158</v>
      </c>
      <c r="B94" s="30" t="s">
        <v>159</v>
      </c>
      <c r="C94" s="11"/>
      <c r="D94" s="11"/>
    </row>
    <row r="95" spans="1:4" ht="14.25" customHeight="1">
      <c r="A95" s="9" t="s">
        <v>160</v>
      </c>
      <c r="B95" s="30" t="s">
        <v>161</v>
      </c>
      <c r="C95" s="14">
        <f>C96+C99</f>
        <v>0</v>
      </c>
      <c r="D95" s="14">
        <f>D96+D99</f>
        <v>0</v>
      </c>
    </row>
    <row r="96" spans="1:4" s="1" customFormat="1" ht="14.25" customHeight="1">
      <c r="A96" s="36" t="s">
        <v>162</v>
      </c>
      <c r="B96" s="34" t="s">
        <v>163</v>
      </c>
      <c r="C96" s="14">
        <f>C97+C98</f>
        <v>0</v>
      </c>
      <c r="D96" s="14">
        <f>D97+D98</f>
        <v>0</v>
      </c>
    </row>
    <row r="97" spans="1:4" s="1" customFormat="1" ht="14.25" customHeight="1">
      <c r="A97" s="13" t="s">
        <v>164</v>
      </c>
      <c r="B97" s="34" t="s">
        <v>165</v>
      </c>
      <c r="C97" s="35"/>
      <c r="D97" s="35"/>
    </row>
    <row r="98" spans="1:4" s="1" customFormat="1" ht="14.25" customHeight="1">
      <c r="A98" s="13" t="s">
        <v>166</v>
      </c>
      <c r="B98" s="34" t="s">
        <v>167</v>
      </c>
      <c r="C98" s="35"/>
      <c r="D98" s="35"/>
    </row>
    <row r="99" spans="1:4" s="1" customFormat="1" ht="14.25" customHeight="1">
      <c r="A99" s="36" t="s">
        <v>168</v>
      </c>
      <c r="B99" s="34" t="s">
        <v>169</v>
      </c>
      <c r="C99" s="14">
        <f>C100+C101</f>
        <v>0</v>
      </c>
      <c r="D99" s="14">
        <f>D100+D101</f>
        <v>0</v>
      </c>
    </row>
    <row r="100" spans="1:4" s="1" customFormat="1" ht="14.25" customHeight="1">
      <c r="A100" s="13" t="s">
        <v>164</v>
      </c>
      <c r="B100" s="34" t="s">
        <v>170</v>
      </c>
      <c r="C100" s="35"/>
      <c r="D100" s="35"/>
    </row>
    <row r="101" spans="1:4" s="1" customFormat="1" ht="14.25" customHeight="1">
      <c r="A101" s="13" t="s">
        <v>166</v>
      </c>
      <c r="B101" s="34" t="s">
        <v>171</v>
      </c>
      <c r="C101" s="35"/>
      <c r="D101" s="35"/>
    </row>
    <row r="102" spans="1:4" ht="14.25" customHeight="1">
      <c r="A102" s="9" t="s">
        <v>172</v>
      </c>
      <c r="B102" s="30" t="s">
        <v>173</v>
      </c>
      <c r="C102" s="14">
        <f>C103+C104+C105</f>
        <v>0</v>
      </c>
      <c r="D102" s="14">
        <f>D103+D104+D105</f>
        <v>0</v>
      </c>
    </row>
    <row r="103" spans="1:4" ht="14.25" customHeight="1">
      <c r="A103" s="17" t="s">
        <v>174</v>
      </c>
      <c r="B103" s="30" t="s">
        <v>175</v>
      </c>
      <c r="C103" s="11"/>
      <c r="D103" s="11"/>
    </row>
    <row r="104" spans="1:4" ht="14.25" customHeight="1">
      <c r="A104" s="17" t="s">
        <v>176</v>
      </c>
      <c r="B104" s="30" t="s">
        <v>177</v>
      </c>
      <c r="C104" s="11"/>
      <c r="D104" s="11"/>
    </row>
    <row r="105" spans="1:4" ht="14.25" customHeight="1">
      <c r="A105" s="37" t="s">
        <v>178</v>
      </c>
      <c r="B105" s="30" t="s">
        <v>179</v>
      </c>
      <c r="C105" s="11"/>
      <c r="D105" s="11"/>
    </row>
    <row r="106" spans="1:4" s="1" customFormat="1" ht="14.25" customHeight="1">
      <c r="A106" s="9" t="s">
        <v>180</v>
      </c>
      <c r="B106" s="18" t="s">
        <v>181</v>
      </c>
      <c r="C106" s="38"/>
      <c r="D106" s="38"/>
    </row>
    <row r="107" spans="1:4" s="1" customFormat="1" ht="14.25" customHeight="1">
      <c r="A107" s="9" t="s">
        <v>182</v>
      </c>
      <c r="B107" s="18" t="s">
        <v>183</v>
      </c>
      <c r="C107" s="38"/>
      <c r="D107" s="38"/>
    </row>
    <row r="108" spans="1:4" ht="14.25" customHeight="1">
      <c r="A108" s="9" t="s">
        <v>184</v>
      </c>
      <c r="B108" s="18" t="s">
        <v>185</v>
      </c>
      <c r="C108" s="39"/>
      <c r="D108" s="39"/>
    </row>
    <row r="109" spans="1:4" ht="14.25" customHeight="1">
      <c r="A109" s="9" t="s">
        <v>186</v>
      </c>
      <c r="B109" s="18" t="s">
        <v>187</v>
      </c>
      <c r="C109" s="39"/>
      <c r="D109" s="39"/>
    </row>
    <row r="110" spans="1:4" ht="14.25" customHeight="1">
      <c r="A110" s="9" t="s">
        <v>188</v>
      </c>
      <c r="B110" s="18" t="s">
        <v>189</v>
      </c>
      <c r="C110" s="14">
        <f>'[1]A8'!C105</f>
        <v>37.50485</v>
      </c>
      <c r="D110" s="14">
        <f>'[1]A8'!D105</f>
        <v>1.71854</v>
      </c>
    </row>
    <row r="111" spans="1:4" ht="14.25" customHeight="1">
      <c r="A111" s="21" t="s">
        <v>190</v>
      </c>
      <c r="B111" s="18" t="s">
        <v>191</v>
      </c>
      <c r="C111" s="23">
        <f>C66+C76+C81+C84+C85+C88+C95+C102+C106+C107+C108+C109+C110</f>
        <v>359.16969</v>
      </c>
      <c r="D111" s="23">
        <f>D66+D76+D81+D84+D85+D88+D95+D102+D106+D107+D108+D109+D110</f>
        <v>282.70592</v>
      </c>
    </row>
    <row r="112" spans="2:4" ht="12.75">
      <c r="B112" s="24"/>
      <c r="C112" s="40"/>
      <c r="D112" s="40"/>
    </row>
    <row r="113" spans="1:4" ht="12.75" customHeight="1">
      <c r="A113" s="58" t="s">
        <v>192</v>
      </c>
      <c r="B113" s="59"/>
      <c r="C113" s="59"/>
      <c r="D113" s="59"/>
    </row>
    <row r="114" spans="2:4" ht="12.75" customHeight="1">
      <c r="B114" s="3"/>
      <c r="C114" s="41"/>
      <c r="D114" s="42" t="s">
        <v>193</v>
      </c>
    </row>
    <row r="115" spans="1:6" ht="25.5">
      <c r="A115" s="6" t="s">
        <v>194</v>
      </c>
      <c r="B115" s="43"/>
      <c r="C115" s="44" t="s">
        <v>4</v>
      </c>
      <c r="D115" s="44" t="s">
        <v>5</v>
      </c>
      <c r="F115" s="45"/>
    </row>
    <row r="116" spans="1:4" ht="12.75">
      <c r="A116" s="26">
        <v>1</v>
      </c>
      <c r="B116" s="27"/>
      <c r="C116" s="28">
        <v>2</v>
      </c>
      <c r="D116" s="28">
        <v>3</v>
      </c>
    </row>
    <row r="117" spans="1:4" ht="13.5" customHeight="1">
      <c r="A117" s="46" t="s">
        <v>195</v>
      </c>
      <c r="B117" s="30" t="s">
        <v>196</v>
      </c>
      <c r="C117" s="14">
        <f>C118+C119+C120+C121</f>
        <v>8841.92469</v>
      </c>
      <c r="D117" s="20" t="s">
        <v>197</v>
      </c>
    </row>
    <row r="118" spans="1:4" ht="13.5" customHeight="1">
      <c r="A118" s="37" t="s">
        <v>198</v>
      </c>
      <c r="B118" s="30" t="s">
        <v>199</v>
      </c>
      <c r="C118" s="14">
        <f>'[1]A2'!F5-'[1]A2'!F7</f>
        <v>9420</v>
      </c>
      <c r="D118" s="20" t="s">
        <v>197</v>
      </c>
    </row>
    <row r="119" spans="1:4" ht="13.5" customHeight="1">
      <c r="A119" s="37" t="s">
        <v>200</v>
      </c>
      <c r="B119" s="30" t="s">
        <v>201</v>
      </c>
      <c r="C119" s="14">
        <f>'[1]A2'!F6-'[1]A2'!F8</f>
        <v>0</v>
      </c>
      <c r="D119" s="20" t="s">
        <v>197</v>
      </c>
    </row>
    <row r="120" spans="1:4" ht="13.5" customHeight="1">
      <c r="A120" s="37" t="s">
        <v>202</v>
      </c>
      <c r="B120" s="30" t="s">
        <v>203</v>
      </c>
      <c r="C120" s="14">
        <f>'[1]A2'!F9+'[1]A2'!F10</f>
        <v>0</v>
      </c>
      <c r="D120" s="20" t="s">
        <v>197</v>
      </c>
    </row>
    <row r="121" spans="1:4" ht="13.5" customHeight="1">
      <c r="A121" s="33" t="s">
        <v>204</v>
      </c>
      <c r="B121" s="30" t="s">
        <v>205</v>
      </c>
      <c r="C121" s="14">
        <f>C124+C122+C123</f>
        <v>-578.0753099999998</v>
      </c>
      <c r="D121" s="20" t="s">
        <v>197</v>
      </c>
    </row>
    <row r="122" spans="1:4" ht="13.5" customHeight="1">
      <c r="A122" s="47" t="s">
        <v>206</v>
      </c>
      <c r="B122" s="30" t="s">
        <v>207</v>
      </c>
      <c r="C122" s="14">
        <f>'[1]A2'!F15</f>
        <v>-1029.6559499999998</v>
      </c>
      <c r="D122" s="20" t="s">
        <v>197</v>
      </c>
    </row>
    <row r="123" spans="1:4" ht="13.5" customHeight="1">
      <c r="A123" s="47" t="s">
        <v>208</v>
      </c>
      <c r="B123" s="30" t="s">
        <v>209</v>
      </c>
      <c r="C123" s="14">
        <f>'[1]A1'!C139</f>
        <v>-271.23166000000003</v>
      </c>
      <c r="D123" s="20" t="s">
        <v>197</v>
      </c>
    </row>
    <row r="124" spans="1:4" ht="13.5" customHeight="1">
      <c r="A124" s="47" t="s">
        <v>210</v>
      </c>
      <c r="B124" s="30" t="s">
        <v>211</v>
      </c>
      <c r="C124" s="14">
        <f>'[1]A2'!F17</f>
        <v>722.8123</v>
      </c>
      <c r="D124" s="20" t="s">
        <v>197</v>
      </c>
    </row>
    <row r="125" spans="1:4" ht="13.5" customHeight="1">
      <c r="A125" s="46" t="s">
        <v>212</v>
      </c>
      <c r="B125" s="30" t="s">
        <v>213</v>
      </c>
      <c r="C125" s="14">
        <f>C128+C126+C127+C129</f>
        <v>2.635649999999999</v>
      </c>
      <c r="D125" s="20" t="s">
        <v>197</v>
      </c>
    </row>
    <row r="126" spans="1:4" ht="25.5">
      <c r="A126" s="37" t="s">
        <v>214</v>
      </c>
      <c r="B126" s="30" t="s">
        <v>215</v>
      </c>
      <c r="C126" s="14">
        <f>'[1]A2'!F19</f>
        <v>2.635649999999999</v>
      </c>
      <c r="D126" s="20" t="s">
        <v>197</v>
      </c>
    </row>
    <row r="127" spans="1:4" ht="13.5" customHeight="1">
      <c r="A127" s="37" t="s">
        <v>216</v>
      </c>
      <c r="B127" s="30" t="s">
        <v>217</v>
      </c>
      <c r="C127" s="14">
        <f>'[1]A2'!F20</f>
        <v>0</v>
      </c>
      <c r="D127" s="20" t="s">
        <v>197</v>
      </c>
    </row>
    <row r="128" spans="1:4" ht="13.5" customHeight="1">
      <c r="A128" s="37" t="s">
        <v>218</v>
      </c>
      <c r="B128" s="30" t="s">
        <v>219</v>
      </c>
      <c r="C128" s="14">
        <f>'[1]A2'!F21</f>
        <v>0</v>
      </c>
      <c r="D128" s="20" t="s">
        <v>197</v>
      </c>
    </row>
    <row r="129" spans="1:4" ht="13.5" customHeight="1">
      <c r="A129" s="37" t="s">
        <v>220</v>
      </c>
      <c r="B129" s="30" t="s">
        <v>221</v>
      </c>
      <c r="C129" s="14">
        <f>'[1]A2'!F22</f>
        <v>0</v>
      </c>
      <c r="D129" s="20" t="s">
        <v>197</v>
      </c>
    </row>
    <row r="130" spans="1:4" s="50" customFormat="1" ht="13.5" customHeight="1">
      <c r="A130" s="48" t="s">
        <v>222</v>
      </c>
      <c r="B130" s="49" t="s">
        <v>223</v>
      </c>
      <c r="C130" s="23">
        <f>'[1]A2'!F23</f>
        <v>8844.56034</v>
      </c>
      <c r="D130" s="20" t="s">
        <v>197</v>
      </c>
    </row>
    <row r="131" spans="1:4" ht="13.5" customHeight="1">
      <c r="A131" s="51" t="s">
        <v>224</v>
      </c>
      <c r="B131" s="52" t="s">
        <v>225</v>
      </c>
      <c r="C131" s="23">
        <f>C111+C130</f>
        <v>9203.73003</v>
      </c>
      <c r="D131" s="23">
        <f>D111</f>
        <v>282.70592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'30.06.2022'!#REF!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 Ahmadov</cp:lastModifiedBy>
  <dcterms:created xsi:type="dcterms:W3CDTF">2022-07-21T20:42:18Z</dcterms:created>
  <dcterms:modified xsi:type="dcterms:W3CDTF">2022-07-25T09:22:12Z</dcterms:modified>
  <cp:category/>
  <cp:version/>
  <cp:contentType/>
  <cp:contentStatus/>
</cp:coreProperties>
</file>